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Отчёт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<sst xmlns="http://schemas.openxmlformats.org/spreadsheetml/2006/main" count="27" uniqueCount="26">
  <si>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количество уроков, проведённых с использованием ИКТ и электронного оборудования</t>
  </si>
  <si>
    <t>количество педагогов, использующих ИКТ в образовательном процессе</t>
  </si>
  <si>
    <t>количество педагогов, использующих ИКТ регулярно (2 и более раз в неделю)</t>
  </si>
  <si>
    <t>Итого:</t>
  </si>
  <si>
    <t>количество педагогов</t>
  </si>
  <si>
    <t>% педагогов, использующих ИКТ в образовательном процессе</t>
  </si>
  <si>
    <t>% педагогов, использующих ИКТ регулярно</t>
  </si>
  <si>
    <t>% уроков, проведённых с использованием ресурсов сети Интернет</t>
  </si>
  <si>
    <t>% уроков, проведённых с использованием образовательных дисков</t>
  </si>
  <si>
    <t>% уроков, проведённых с использованием электронного оборудования</t>
  </si>
  <si>
    <t>из  них количество уроков с использованием ресурсов сети Интернет</t>
  </si>
  <si>
    <t>из них количество уроков с использованием образовательных дисков</t>
  </si>
  <si>
    <t>из них количество уроков с использованием интерактивной доски</t>
  </si>
  <si>
    <t>из них количество уроков с использованием электронного микроскопа</t>
  </si>
  <si>
    <t xml:space="preserve">Отчёт по использованию средств ИКТ и электронного оборудования </t>
  </si>
  <si>
    <t>Примечание: Ячейки, выделенные цветом не заполнять</t>
  </si>
  <si>
    <t>Октябрь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</si>
  <si>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</si>
  <si>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</si>
  <si>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</si>
  <si>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</si>
  <si>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</si>
  <si>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</si>
  <si>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</si>
  <si>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</si>
  <si>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 образовательном процессе МБОУ СОШ №1 за 2020-21 учебный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</si>
</sst>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0" fillId="33" borderId="10" xfId="57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81" fontId="0" fillId="33" borderId="10" xfId="0" applyNumberForma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9" fontId="0" fillId="34" borderId="10" xfId="57" applyFont="1" applyFill="1" applyBorder="1" applyAlignment="1">
      <alignment wrapText="1"/>
    </xf>
    <xf numFmtId="9" fontId="0" fillId="34" borderId="10" xfId="57" applyFont="1" applyFill="1" applyBorder="1" applyAlignment="1">
      <alignment wrapText="1"/>
    </xf>
    <xf numFmtId="9" fontId="42" fillId="34" borderId="10" xfId="57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10.25390625" style="0" customWidth="1"/>
    <col min="2" max="2" width="7.375" style="1" customWidth="1"/>
    <col min="3" max="3" width="8.75390625" style="1" customWidth="1"/>
    <col min="4" max="4" width="9.00390625" style="1" customWidth="1"/>
    <col min="5" max="5" width="8.75390625" style="1" customWidth="1"/>
    <col min="6" max="6" width="10.25390625" style="1" customWidth="1"/>
    <col min="7" max="7" width="9.00390625" style="1" customWidth="1"/>
    <col min="8" max="9" width="8.75390625" style="1" customWidth="1"/>
    <col min="10" max="12" width="7.75390625" style="1" customWidth="1"/>
    <col min="13" max="13" width="11.00390625" style="1" customWidth="1"/>
    <col min="14" max="14" width="8.875" style="1" customWidth="1"/>
  </cols>
  <sheetData>
    <row r="1" spans="9:15" ht="10.5" customHeight="1">
      <c r="I1" s="28"/>
      <c r="J1" s="28"/>
      <c r="K1" s="28"/>
      <c r="L1" s="28"/>
      <c r="M1" s="28"/>
      <c r="N1" s="28"/>
      <c r="O1" s="1"/>
    </row>
    <row r="3" spans="2:14" s="6" customFormat="1" ht="12.75">
      <c r="B3" s="7"/>
      <c r="C3" s="7"/>
      <c r="D3" s="7"/>
      <c r="E3" s="8" t="s">
        <v>14</v>
      </c>
      <c r="F3" s="7"/>
      <c r="G3" s="7"/>
      <c r="H3" s="7"/>
      <c r="I3" s="7"/>
      <c r="J3" s="7"/>
      <c r="K3" s="7"/>
      <c r="L3" s="7"/>
      <c r="M3" s="7"/>
      <c r="N3" s="7"/>
    </row>
    <row r="4" spans="2:14" s="9" customFormat="1" ht="12.75">
      <c r="B4" s="8"/>
      <c r="C4" s="8"/>
      <c r="D4" s="10"/>
      <c r="H4" s="10" t="s">
        <v>25</v>
      </c>
      <c r="I4" s="8"/>
      <c r="J4" s="8"/>
      <c r="K4" s="8"/>
      <c r="L4" s="8"/>
      <c r="M4" s="8"/>
      <c r="N4" s="8"/>
    </row>
    <row r="5" spans="2:14" ht="12.75">
      <c r="B5" s="4"/>
      <c r="C5" s="4"/>
      <c r="D5" s="4"/>
      <c r="F5" s="4"/>
      <c r="G5" s="4"/>
      <c r="H5" s="4"/>
      <c r="I5" s="4"/>
      <c r="J5" s="4"/>
      <c r="K5" s="4"/>
      <c r="L5" s="4"/>
      <c r="M5" s="4"/>
      <c r="N5" s="4"/>
    </row>
    <row r="6" spans="1:14" ht="183" customHeight="1">
      <c r="A6" s="2"/>
      <c r="B6" s="3" t="s">
        <v>4</v>
      </c>
      <c r="C6" s="3" t="s">
        <v>1</v>
      </c>
      <c r="D6" s="3" t="s">
        <v>5</v>
      </c>
      <c r="E6" s="3" t="s">
        <v>2</v>
      </c>
      <c r="F6" s="3" t="s">
        <v>6</v>
      </c>
      <c r="G6" s="3" t="s">
        <v>0</v>
      </c>
      <c r="H6" s="3" t="s">
        <v>10</v>
      </c>
      <c r="I6" s="3" t="s">
        <v>7</v>
      </c>
      <c r="J6" s="3" t="s">
        <v>11</v>
      </c>
      <c r="K6" s="3" t="s">
        <v>8</v>
      </c>
      <c r="L6" s="3" t="s">
        <v>12</v>
      </c>
      <c r="M6" s="3" t="s">
        <v>13</v>
      </c>
      <c r="N6" s="3" t="s">
        <v>9</v>
      </c>
    </row>
    <row r="7" spans="1:14" ht="18.75" customHeight="1">
      <c r="A7" s="24" t="s">
        <v>17</v>
      </c>
      <c r="B7" s="13">
        <v>35</v>
      </c>
      <c r="C7" s="14">
        <v>26</v>
      </c>
      <c r="D7" s="21">
        <f>C7/B7</f>
        <v>0.7428571428571429</v>
      </c>
      <c r="E7" s="14">
        <v>26</v>
      </c>
      <c r="F7" s="22">
        <f aca="true" t="shared" si="0" ref="F7:F15">E7/B7</f>
        <v>0.7428571428571429</v>
      </c>
      <c r="G7" s="14">
        <f>128+162+220+220</f>
        <v>730</v>
      </c>
      <c r="H7" s="14">
        <f>181+76+8</f>
        <v>265</v>
      </c>
      <c r="I7" s="22">
        <f aca="true" t="shared" si="1" ref="I7:I15">H7/G7</f>
        <v>0.363013698630137</v>
      </c>
      <c r="J7" s="14">
        <v>3</v>
      </c>
      <c r="K7" s="22">
        <f aca="true" t="shared" si="2" ref="K7:K15">J7/G7</f>
        <v>0.00410958904109589</v>
      </c>
      <c r="L7" s="14">
        <v>62</v>
      </c>
      <c r="M7" s="14">
        <v>0</v>
      </c>
      <c r="N7" s="22">
        <f>(L7+M7)/G7</f>
        <v>0.08493150684931507</v>
      </c>
    </row>
    <row r="8" spans="1:14" ht="12.75">
      <c r="A8" s="24" t="s">
        <v>16</v>
      </c>
      <c r="B8" s="13">
        <v>35</v>
      </c>
      <c r="C8" s="14">
        <v>27</v>
      </c>
      <c r="D8" s="21">
        <f>C8/B8</f>
        <v>0.7714285714285715</v>
      </c>
      <c r="E8" s="14">
        <v>27</v>
      </c>
      <c r="F8" s="22">
        <f t="shared" si="0"/>
        <v>0.7714285714285715</v>
      </c>
      <c r="G8" s="13">
        <v>701</v>
      </c>
      <c r="H8" s="13">
        <v>267</v>
      </c>
      <c r="I8" s="22">
        <f t="shared" si="1"/>
        <v>0.38088445078459343</v>
      </c>
      <c r="J8" s="13">
        <v>7</v>
      </c>
      <c r="K8" s="22">
        <f t="shared" si="2"/>
        <v>0.009985734664764621</v>
      </c>
      <c r="L8" s="13">
        <v>0</v>
      </c>
      <c r="M8" s="15">
        <v>0</v>
      </c>
      <c r="N8" s="22">
        <f>(L8+M8)/G8</f>
        <v>0</v>
      </c>
    </row>
    <row r="9" spans="1:14" ht="12.75">
      <c r="A9" s="24" t="s">
        <v>18</v>
      </c>
      <c r="B9" s="13">
        <v>35</v>
      </c>
      <c r="C9" s="14">
        <v>27</v>
      </c>
      <c r="D9" s="21">
        <f>C9/B9</f>
        <v>0.7714285714285715</v>
      </c>
      <c r="E9" s="14">
        <v>25</v>
      </c>
      <c r="F9" s="22">
        <f t="shared" si="0"/>
        <v>0.7142857142857143</v>
      </c>
      <c r="G9" s="13">
        <f>151+214+211+110</f>
        <v>686</v>
      </c>
      <c r="H9" s="13">
        <f>211+103+109</f>
        <v>423</v>
      </c>
      <c r="I9" s="21">
        <f t="shared" si="1"/>
        <v>0.6166180758017493</v>
      </c>
      <c r="J9" s="15">
        <v>9</v>
      </c>
      <c r="K9" s="21">
        <f t="shared" si="2"/>
        <v>0.013119533527696793</v>
      </c>
      <c r="L9" s="15">
        <v>0</v>
      </c>
      <c r="M9" s="15">
        <v>0</v>
      </c>
      <c r="N9" s="22">
        <f>(L9+M9)/G9</f>
        <v>0</v>
      </c>
    </row>
    <row r="10" spans="1:14" ht="12.75">
      <c r="A10" s="25" t="s">
        <v>19</v>
      </c>
      <c r="B10" s="13">
        <v>35</v>
      </c>
      <c r="C10" s="14">
        <v>26</v>
      </c>
      <c r="D10" s="21">
        <f>C10/B10</f>
        <v>0.7428571428571429</v>
      </c>
      <c r="E10" s="14">
        <v>26</v>
      </c>
      <c r="F10" s="22">
        <f t="shared" si="0"/>
        <v>0.7428571428571429</v>
      </c>
      <c r="G10" s="13">
        <f>499+159+292+237</f>
        <v>1187</v>
      </c>
      <c r="H10" s="13">
        <f>499+88+44</f>
        <v>631</v>
      </c>
      <c r="I10" s="21">
        <f t="shared" si="1"/>
        <v>0.531592249368155</v>
      </c>
      <c r="J10" s="15">
        <v>3</v>
      </c>
      <c r="K10" s="21">
        <f t="shared" si="2"/>
        <v>0.002527379949452401</v>
      </c>
      <c r="L10" s="15">
        <v>0</v>
      </c>
      <c r="M10" s="15">
        <v>0</v>
      </c>
      <c r="N10" s="22">
        <f>(L10+M10)/G10</f>
        <v>0</v>
      </c>
    </row>
    <row r="11" spans="1:14" ht="12.75">
      <c r="A11" s="25" t="s">
        <v>3</v>
      </c>
      <c r="B11" s="12">
        <f>AVERAGE(B7:B10)</f>
        <v>35</v>
      </c>
      <c r="C11" s="12">
        <f>AVERAGE(C7:C10)</f>
        <v>26.5</v>
      </c>
      <c r="D11" s="22">
        <f>C11/B11</f>
        <v>0.7571428571428571</v>
      </c>
      <c r="E11" s="12">
        <f>AVERAGE(E7:E10)</f>
        <v>26</v>
      </c>
      <c r="F11" s="22">
        <f t="shared" si="0"/>
        <v>0.7428571428571429</v>
      </c>
      <c r="G11" s="12">
        <f>AVERAGE(G7:G10)</f>
        <v>826</v>
      </c>
      <c r="H11" s="12">
        <f>AVERAGE(H7:H10)</f>
        <v>396.5</v>
      </c>
      <c r="I11" s="22">
        <f t="shared" si="1"/>
        <v>0.48002421307506055</v>
      </c>
      <c r="J11" s="12">
        <f>AVERAGE(J7:J10)</f>
        <v>5.5</v>
      </c>
      <c r="K11" s="22">
        <f t="shared" si="2"/>
        <v>0.006658595641646489</v>
      </c>
      <c r="L11" s="12">
        <f>AVERAGE(L7:L10)</f>
        <v>15.5</v>
      </c>
      <c r="M11" s="20">
        <f>AVERAGE(M7:M10)</f>
        <v>0</v>
      </c>
      <c r="N11" s="22">
        <f>M11/G11*100</f>
        <v>0</v>
      </c>
    </row>
    <row r="12" spans="1:14" ht="12.75">
      <c r="A12" s="25" t="s">
        <v>20</v>
      </c>
      <c r="B12" s="13">
        <v>35</v>
      </c>
      <c r="C12" s="14">
        <v>28</v>
      </c>
      <c r="D12" s="22">
        <f aca="true" t="shared" si="3" ref="D12:D17">C12/B12</f>
        <v>0.8</v>
      </c>
      <c r="E12" s="14">
        <v>26</v>
      </c>
      <c r="F12" s="22">
        <f t="shared" si="0"/>
        <v>0.7428571428571429</v>
      </c>
      <c r="G12" s="14">
        <f>207+232+130+205</f>
        <v>774</v>
      </c>
      <c r="H12" s="14">
        <f>176+182+70</f>
        <v>428</v>
      </c>
      <c r="I12" s="22">
        <f t="shared" si="1"/>
        <v>0.5529715762273901</v>
      </c>
      <c r="J12" s="14">
        <f>17+5</f>
        <v>22</v>
      </c>
      <c r="K12" s="22">
        <f t="shared" si="2"/>
        <v>0.028423772609819122</v>
      </c>
      <c r="L12" s="14">
        <v>0</v>
      </c>
      <c r="M12" s="14">
        <v>1</v>
      </c>
      <c r="N12" s="22">
        <f>(L12+M12)/G12</f>
        <v>0.0012919896640826874</v>
      </c>
    </row>
    <row r="13" spans="1:14" ht="12.75">
      <c r="A13" s="25" t="s">
        <v>21</v>
      </c>
      <c r="B13" s="13">
        <v>35</v>
      </c>
      <c r="C13" s="14">
        <f>10+10+5+5</f>
        <v>30</v>
      </c>
      <c r="D13" s="21">
        <f t="shared" si="3"/>
        <v>0.8571428571428571</v>
      </c>
      <c r="E13" s="15">
        <f>8+4+5+8</f>
        <v>25</v>
      </c>
      <c r="F13" s="22">
        <f t="shared" si="0"/>
        <v>0.7142857142857143</v>
      </c>
      <c r="G13" s="13">
        <f>156+208+172+198</f>
        <v>734</v>
      </c>
      <c r="H13" s="13">
        <f>142+62+198</f>
        <v>402</v>
      </c>
      <c r="I13" s="22">
        <f t="shared" si="1"/>
        <v>0.547683923705722</v>
      </c>
      <c r="J13" s="13">
        <v>2</v>
      </c>
      <c r="K13" s="22">
        <f t="shared" si="2"/>
        <v>0.0027247956403269754</v>
      </c>
      <c r="L13" s="13">
        <v>0</v>
      </c>
      <c r="M13" s="13">
        <v>0</v>
      </c>
      <c r="N13" s="22">
        <f>(L13+M13)/G13</f>
        <v>0</v>
      </c>
    </row>
    <row r="14" spans="1:14" s="18" customFormat="1" ht="12.75">
      <c r="A14" s="24" t="s">
        <v>22</v>
      </c>
      <c r="B14" s="13">
        <v>35</v>
      </c>
      <c r="C14" s="14">
        <v>26</v>
      </c>
      <c r="D14" s="22">
        <f t="shared" si="3"/>
        <v>0.7428571428571429</v>
      </c>
      <c r="E14" s="13">
        <v>22</v>
      </c>
      <c r="F14" s="22">
        <f t="shared" si="0"/>
        <v>0.6285714285714286</v>
      </c>
      <c r="G14" s="13">
        <f>164+124+222+236</f>
        <v>746</v>
      </c>
      <c r="H14" s="13">
        <f>82+11+140+230</f>
        <v>463</v>
      </c>
      <c r="I14" s="22">
        <f t="shared" si="1"/>
        <v>0.6206434316353887</v>
      </c>
      <c r="J14" s="13">
        <v>0</v>
      </c>
      <c r="K14" s="22">
        <f t="shared" si="2"/>
        <v>0</v>
      </c>
      <c r="L14" s="13">
        <v>6</v>
      </c>
      <c r="M14" s="13">
        <v>0</v>
      </c>
      <c r="N14" s="22">
        <f>(L14+M14)/G14</f>
        <v>0.00804289544235925</v>
      </c>
    </row>
    <row r="15" spans="1:14" s="17" customFormat="1" ht="12.75">
      <c r="A15" s="26" t="s">
        <v>23</v>
      </c>
      <c r="B15" s="13">
        <v>35</v>
      </c>
      <c r="C15" s="14">
        <v>30</v>
      </c>
      <c r="D15" s="23">
        <f t="shared" si="3"/>
        <v>0.8571428571428571</v>
      </c>
      <c r="E15" s="19">
        <v>25</v>
      </c>
      <c r="F15" s="23">
        <f t="shared" si="0"/>
        <v>0.7142857142857143</v>
      </c>
      <c r="G15" s="19">
        <f>191+253+260+145</f>
        <v>849</v>
      </c>
      <c r="H15" s="19">
        <f>20+187+198</f>
        <v>405</v>
      </c>
      <c r="I15" s="23">
        <f t="shared" si="1"/>
        <v>0.47703180212014135</v>
      </c>
      <c r="J15" s="19">
        <v>22</v>
      </c>
      <c r="K15" s="23">
        <f t="shared" si="2"/>
        <v>0.02591283863368669</v>
      </c>
      <c r="L15" s="19">
        <v>0</v>
      </c>
      <c r="M15" s="19">
        <v>0</v>
      </c>
      <c r="N15" s="23">
        <f>(L15+M15)/G15</f>
        <v>0</v>
      </c>
    </row>
    <row r="16" spans="1:14" s="17" customFormat="1" ht="12.75">
      <c r="A16" s="27" t="s">
        <v>24</v>
      </c>
      <c r="B16" s="13">
        <v>35</v>
      </c>
      <c r="C16" s="14">
        <v>26</v>
      </c>
      <c r="D16" s="22">
        <f t="shared" si="3"/>
        <v>0.7428571428571429</v>
      </c>
      <c r="E16" s="13">
        <v>18</v>
      </c>
      <c r="F16" s="22">
        <f>E16/B16</f>
        <v>0.5142857142857142</v>
      </c>
      <c r="G16" s="13">
        <f>171+180+126+201</f>
        <v>678</v>
      </c>
      <c r="H16" s="13">
        <f>147+10+201</f>
        <v>358</v>
      </c>
      <c r="I16" s="22">
        <f>H16/G16</f>
        <v>0.528023598820059</v>
      </c>
      <c r="J16" s="13">
        <v>4</v>
      </c>
      <c r="K16" s="22">
        <f>J16/G16</f>
        <v>0.0058997050147492625</v>
      </c>
      <c r="L16" s="13">
        <v>0</v>
      </c>
      <c r="M16" s="13">
        <v>0</v>
      </c>
      <c r="N16" s="22">
        <f>(L16+M16)/G16</f>
        <v>0</v>
      </c>
    </row>
    <row r="17" spans="1:14" ht="12.75">
      <c r="A17" s="25" t="s">
        <v>3</v>
      </c>
      <c r="B17" s="12">
        <f>AVERAGE(B12:B16)</f>
        <v>35</v>
      </c>
      <c r="C17" s="12">
        <f>AVERAGE(C12:C16)</f>
        <v>28</v>
      </c>
      <c r="D17" s="11">
        <f t="shared" si="3"/>
        <v>0.8</v>
      </c>
      <c r="E17" s="12">
        <f>AVERAGE(E12:E16)</f>
        <v>23.2</v>
      </c>
      <c r="F17" s="11">
        <f>E17/B17</f>
        <v>0.6628571428571428</v>
      </c>
      <c r="G17" s="12">
        <f>AVERAGE(G12:G16)</f>
        <v>756.2</v>
      </c>
      <c r="H17" s="12">
        <f>AVERAGE(H12:H16)</f>
        <v>411.2</v>
      </c>
      <c r="I17" s="11">
        <f>H17/G17</f>
        <v>0.5437714890240677</v>
      </c>
      <c r="J17" s="12">
        <f>AVERAGE(J12:J16)</f>
        <v>10</v>
      </c>
      <c r="K17" s="11">
        <f>J17/G17</f>
        <v>0.013224014810896587</v>
      </c>
      <c r="L17" s="12">
        <f>AVERAGE(L12:L16)</f>
        <v>1.2</v>
      </c>
      <c r="M17" s="16">
        <f>AVERAGE(M12:M16)</f>
        <v>0.2</v>
      </c>
      <c r="N17" s="11">
        <f>M17/G17*100</f>
        <v>0.026448029621793174</v>
      </c>
    </row>
    <row r="18" ht="12.75">
      <c r="A18" s="5" t="s">
        <v>15</v>
      </c>
    </row>
  </sheetData>
  <sheetProtection/>
  <mergeCells count="1">
    <mergeCell ref="I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</dc:creator>
  <cp:keywords/>
  <dc:description/>
  <cp:lastModifiedBy>учитель</cp:lastModifiedBy>
  <cp:lastPrinted>2017-01-13T07:49:02Z</cp:lastPrinted>
  <dcterms:created xsi:type="dcterms:W3CDTF">2009-12-24T04:19:34Z</dcterms:created>
  <dcterms:modified xsi:type="dcterms:W3CDTF">2021-06-11T02:30:03Z</dcterms:modified>
  <cp:category/>
  <cp:version/>
  <cp:contentType/>
  <cp:contentStatus/>
</cp:coreProperties>
</file>